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AAU\Work plan\"/>
    </mc:Choice>
  </mc:AlternateContent>
  <bookViews>
    <workbookView xWindow="0" yWindow="0" windowWidth="20490" windowHeight="8910" tabRatio="560"/>
  </bookViews>
  <sheets>
    <sheet name="Sheet1" sheetId="1" r:id="rId1"/>
    <sheet name="Sheet2" sheetId="2" r:id="rId2"/>
  </sheets>
  <definedNames>
    <definedName name="_xlnm.Print_Area" localSheetId="0">Sheet1!$A$1:$R$60</definedName>
  </definedNames>
  <calcPr calcId="162913"/>
</workbook>
</file>

<file path=xl/calcChain.xml><?xml version="1.0" encoding="utf-8"?>
<calcChain xmlns="http://schemas.openxmlformats.org/spreadsheetml/2006/main">
  <c r="P62" i="1" l="1"/>
  <c r="Q61" i="1" l="1"/>
  <c r="P61" i="1"/>
  <c r="D15" i="2" l="1"/>
  <c r="D13" i="2"/>
  <c r="D12" i="2"/>
  <c r="D8" i="2"/>
  <c r="D6" i="2"/>
  <c r="C6" i="2"/>
  <c r="C5" i="2"/>
  <c r="D5" i="2" s="1"/>
  <c r="D4" i="2"/>
  <c r="D3" i="2"/>
</calcChain>
</file>

<file path=xl/comments1.xml><?xml version="1.0" encoding="utf-8"?>
<comments xmlns="http://schemas.openxmlformats.org/spreadsheetml/2006/main">
  <authors>
    <author>tc={8B8EA26A-A35D-488E-8A71-D0472121DEAA}</author>
    <author>tc={A3A7E7D4-0ADD-446D-B46E-4A593411792A}</author>
  </authors>
  <commentList>
    <comment ref="B2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Center or institution?</t>
        </r>
      </text>
    </comment>
    <comment ref="B47"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(Shouldn't it be merged with above Activity 1 of Sub Action 4b: ...Conference? )</t>
        </r>
      </text>
    </comment>
  </commentList>
</comments>
</file>

<file path=xl/sharedStrings.xml><?xml version="1.0" encoding="utf-8"?>
<sst xmlns="http://schemas.openxmlformats.org/spreadsheetml/2006/main" count="176" uniqueCount="162">
  <si>
    <t>Name of Center</t>
  </si>
  <si>
    <t>Regional Transport Research and Education Centre, Kumasi (TRECK)</t>
  </si>
  <si>
    <t>Institution</t>
  </si>
  <si>
    <t>Kwame Nkrumah University of Science and Technology (KNUST)</t>
  </si>
  <si>
    <t>Country</t>
  </si>
  <si>
    <t>Ghana</t>
  </si>
  <si>
    <t>Center Leader</t>
  </si>
  <si>
    <t>Prof. Charles Anum Adams</t>
  </si>
  <si>
    <t>Work Plan Activities</t>
  </si>
  <si>
    <t>Description</t>
  </si>
  <si>
    <t>Milestone/Output</t>
  </si>
  <si>
    <t>Person Responsible</t>
  </si>
  <si>
    <t>Jan</t>
  </si>
  <si>
    <t>Feb</t>
  </si>
  <si>
    <t>Mar</t>
  </si>
  <si>
    <t>Apr</t>
  </si>
  <si>
    <t>May</t>
  </si>
  <si>
    <t>Jun</t>
  </si>
  <si>
    <t>Jul</t>
  </si>
  <si>
    <t>Aug</t>
  </si>
  <si>
    <t>Sep</t>
  </si>
  <si>
    <t>Oct</t>
  </si>
  <si>
    <t>Nov</t>
  </si>
  <si>
    <t>Dec</t>
  </si>
  <si>
    <t>Action 1:  Centre Management and Governance</t>
  </si>
  <si>
    <t>Sub-Action 1a: Sectoral Advisory Board (SAB)</t>
  </si>
  <si>
    <t>Activity 1: Sectoral Advisory Board Meeting</t>
  </si>
  <si>
    <t>Minutes of SAB meetings</t>
  </si>
  <si>
    <t>Centre Director, Project Manager</t>
  </si>
  <si>
    <t>Sub-Action 1b: Internation Scientific Advisory Board (ISAB)</t>
  </si>
  <si>
    <t>Activity 1: International Scientific Advisory Board Meeting</t>
  </si>
  <si>
    <t>Minutes of ISAB meetings</t>
  </si>
  <si>
    <t>Sub-Action 1C:  Meetings</t>
  </si>
  <si>
    <t>Minutes of Management meetings</t>
  </si>
  <si>
    <t>Activity 2: Country Steering Committee meetings</t>
  </si>
  <si>
    <t>Sub-Action 2a: Recruitment of Students</t>
  </si>
  <si>
    <t>Activity 1: Recruitment of Students</t>
  </si>
  <si>
    <t>Online advertisement, brochures, fliers, exhibit Centre presence at international and regional conferences</t>
  </si>
  <si>
    <t>Ten (10) PhD and twenty (20) Masters students recruited</t>
  </si>
  <si>
    <t>Academic coordinator and Project Manager</t>
  </si>
  <si>
    <t>Activity 2: Training of existing and potential students in MSc and PhD programmes</t>
  </si>
  <si>
    <t>Blended learning activities, seminars, workshops and conferences. Payment of fees, stipend and accomodation for some students</t>
  </si>
  <si>
    <t>Sub-Action 2b: Short courses</t>
  </si>
  <si>
    <t>Activity 1: Local Short Courses</t>
  </si>
  <si>
    <t>In-person short courses to address local industry +national needs</t>
  </si>
  <si>
    <t>Hundred (100) national short course participants</t>
  </si>
  <si>
    <t>Sub-Action 2c: Faculty and staff training and development</t>
  </si>
  <si>
    <t>Activity 1: In-house training for staff</t>
  </si>
  <si>
    <t xml:space="preserve">Training for blended learning facilitation </t>
  </si>
  <si>
    <t>Motivated staff with blended learning facilitation skills</t>
  </si>
  <si>
    <t>Centre Director</t>
  </si>
  <si>
    <t>Activity 2: Continuous professional development</t>
  </si>
  <si>
    <t>Staff with the requisite skill set for Centre activities</t>
  </si>
  <si>
    <t>Deputy Centre Director</t>
  </si>
  <si>
    <t>Action 3:DLI 4:Quality of Education</t>
  </si>
  <si>
    <t>Sub-Action 3a: Gap Assessment</t>
  </si>
  <si>
    <t>Consultant's report containing gaps and recommendations</t>
  </si>
  <si>
    <t>Centre Director, Academic Cordinator and Deputy Centre Leader</t>
  </si>
  <si>
    <t>Sub-Action 3b: Accreditation</t>
  </si>
  <si>
    <t>Complete outstanding activities and meet the requirement of the National Accreditation Board for the MSc Transport Leadership programme</t>
  </si>
  <si>
    <t>Begin activities to acquire international accreditation for TRECK programmes</t>
  </si>
  <si>
    <t>Begin engagement with AQAS for international certification</t>
  </si>
  <si>
    <t>Sub-Action 3c: Infrastructure  Improvement</t>
  </si>
  <si>
    <t>Activity 2: Procurement of teaching equipment and lab consumables</t>
  </si>
  <si>
    <t>Action 4: DLI 5: Relevance of Research</t>
  </si>
  <si>
    <t>Sub-Action 4a: Internship</t>
  </si>
  <si>
    <t>Activity 1: Students and Faculty members on internships</t>
  </si>
  <si>
    <t xml:space="preserve"> 50 Faculty members and students embark on intenship</t>
  </si>
  <si>
    <t>Industrial Liaison Officer and Project Manager</t>
  </si>
  <si>
    <t>Sub-Action 4b: Regional Conference</t>
  </si>
  <si>
    <t>Sub-Action 4c: Industry and Academic applied research</t>
  </si>
  <si>
    <t xml:space="preserve">Activity 1: Undertake research with industries and academia </t>
  </si>
  <si>
    <t>Sub-Action 4d: Externally Generated Funds</t>
  </si>
  <si>
    <t>Organize entreprenuership events for students/faculty</t>
  </si>
  <si>
    <t>Students equiped and motivated to start their business</t>
  </si>
  <si>
    <t>Sub-Action 4e: Center Visibility</t>
  </si>
  <si>
    <t>Maintain the Centre's website and update with Centre's activities and revelant documents</t>
  </si>
  <si>
    <t>A well maintained website with the necessary information and Centre documents</t>
  </si>
  <si>
    <t>Finance Manager</t>
  </si>
  <si>
    <t>Activity 2: Centre's presence at Workshops and Conferences</t>
  </si>
  <si>
    <t>Action 5: DLI 6: Timeliness and quality of fiduciary management</t>
  </si>
  <si>
    <t>Sub-Action 4a: Timely Fiduciary Reporting</t>
  </si>
  <si>
    <t>Financial and Procurement Audit of the Centre's transactions and procurement activities</t>
  </si>
  <si>
    <t>Activity 2: Preparation of IFR for the period ending June 30th and Dec, 31st</t>
  </si>
  <si>
    <t>Preparation of IFR and submission to the World Bank and also uploading on the Centre's website</t>
  </si>
  <si>
    <t>IFR prepared and sumitted to the World Bank</t>
  </si>
  <si>
    <t>Sub-Action 4b: Functional Institutional Oversight of Fiduciary Mgt</t>
  </si>
  <si>
    <t>Submission of a letter containing the names of the Internal Audit Committee of KNUST</t>
  </si>
  <si>
    <t>Sub-Action 4c: Web Transparency of ACE Expenditures</t>
  </si>
  <si>
    <t>Activity 1: Annual work plan will be prepared and approved, budget, IFR and Procurement Audit reports completed</t>
  </si>
  <si>
    <t>Annual work plan will be prepared and approved, budget, IFR and Procurement Audit reports uploaded to website</t>
  </si>
  <si>
    <t>Sub-Action 4d: Quality of Procurement Planning</t>
  </si>
  <si>
    <t>Activity 1: Procurement Planning</t>
  </si>
  <si>
    <t>Original approved procurement plan and annual procurement plan will be shared with AAU and uploaded to website</t>
  </si>
  <si>
    <t>Activity 1:  Meetings of Centre Leadership</t>
  </si>
  <si>
    <t>Regional conference for Sustainable Transport &amp; logistics report</t>
  </si>
  <si>
    <t>Research report indicating workshop with stakeholders for research prospecting and implementation. The amount will be leveraged as TRECK seed capital  for industry to match.</t>
  </si>
  <si>
    <t>Report on Conferences, Presentations and publication, exhibitions and Workshops</t>
  </si>
  <si>
    <t>Well equipped teaching and research lab established, learning management system  and lab consumables procured</t>
  </si>
  <si>
    <t>Monthly Centre Leadership meetings for deliberations on the project. Weekly Core operational staff meetings will be held</t>
  </si>
  <si>
    <t>Participation in twice per year country steering committee meetings</t>
  </si>
  <si>
    <t>Centre staff and faculty participation in external short courses</t>
  </si>
  <si>
    <t>Sourcing for companies for students and faculty members placements. Also actual intenships to be undertaken and allowances paid.</t>
  </si>
  <si>
    <t xml:space="preserve">Plan and  implement a Regional Conference on Transport and Logistics with national and regional partners. </t>
  </si>
  <si>
    <t>Centre will liaise with industry and academic partners in the region to undertake research to address industry and developmental needs</t>
  </si>
  <si>
    <t xml:space="preserve">Staff and PhD students attendance at national, regional and international conferences on Transport to present papers, keynote speakers etc, Publish newsletter, research and policy briefs and exhibits at workshops and conferences. </t>
  </si>
  <si>
    <t>Deputy Centre Director, Academic Cordinator and Industry Liaison Officer</t>
  </si>
  <si>
    <t>Deputy centre Director, Academic coordinator and Project Manager</t>
  </si>
  <si>
    <t>Centre Director, Industry Liaison officer</t>
  </si>
  <si>
    <t>Deputy Centre Director, Project Manager</t>
  </si>
  <si>
    <t xml:space="preserve">Centre Director, Deputy Centre Leader and Academic Cordinator </t>
  </si>
  <si>
    <t>Centre Director, Procurement Officer, Finance Manager</t>
  </si>
  <si>
    <t>The Leadership of the Centre will present the programmes and research status to the ISAB for feedback prior to their virtual meeting. At least one in-person visit is planned for the Chair to give a seminar</t>
  </si>
  <si>
    <t>Num</t>
  </si>
  <si>
    <t>rate</t>
  </si>
  <si>
    <t>amt</t>
  </si>
  <si>
    <t>ISAB Hotel</t>
  </si>
  <si>
    <t>Allowance</t>
  </si>
  <si>
    <t>Air fare</t>
  </si>
  <si>
    <t>Annual Workplan (Jan-Dec 2022)</t>
  </si>
  <si>
    <t>Activity 1: Conclusion of Gap Assessment</t>
  </si>
  <si>
    <t xml:space="preserve">As part of the process for  national and international accreditation of programmes, we will finsih with the gap assessment </t>
  </si>
  <si>
    <t>Activity 1: Conference on sustainable Transport &amp; Logistics</t>
  </si>
  <si>
    <t>Activity 1: Submite audited Financial Statements for review by the University's Audit Committee</t>
  </si>
  <si>
    <t>Minutes from the University's Audit Committee meeting</t>
  </si>
  <si>
    <t>Activity 1: New Programme Accreditation</t>
  </si>
  <si>
    <t>Activity 2: International Accreditation</t>
  </si>
  <si>
    <t>Activity 1: Develop ACE student/faculty innovation and entrepreneurship activities</t>
  </si>
  <si>
    <t>Action 2: DLI 3 Action: Quantity of Students</t>
  </si>
  <si>
    <t xml:space="preserve">Activity 3: Engagement with Industry </t>
  </si>
  <si>
    <t>TRECK leadership to engage Industry to identify possible areas for cooperation</t>
  </si>
  <si>
    <t>Graduation of Masters students</t>
  </si>
  <si>
    <t>New academic programme accredited and running</t>
  </si>
  <si>
    <t>2022 Y2Q1</t>
  </si>
  <si>
    <t>2022 Y2Q2</t>
  </si>
  <si>
    <t>2022 Y2Q3</t>
  </si>
  <si>
    <t>2022 Y2Q4</t>
  </si>
  <si>
    <t>Procure equipment to facilitate online learning and teaching and also lab consumables</t>
  </si>
  <si>
    <t>The Sectoral Advisory Board will have two in-person meetings at an off campus hotel facility. The SAB comprises of both regional and national members, thus the amount quoted will include cost of flights, accommodation and other related expenses hence the need for the budgeted amount.</t>
  </si>
  <si>
    <t>Activity 1a: TRECK Office Complex</t>
  </si>
  <si>
    <t>Activity 1b: TRECK Office Complex</t>
  </si>
  <si>
    <t>Begin civil works</t>
  </si>
  <si>
    <t xml:space="preserve">Complete procurement processes </t>
  </si>
  <si>
    <t xml:space="preserve">Contractor engaged </t>
  </si>
  <si>
    <t>Civil works commenced</t>
  </si>
  <si>
    <t>Annual procurement plan will be shared with AAU and uploaded to website</t>
  </si>
  <si>
    <t>Annual work plan, budget, IFR and Financial and  Procurement Audit reports uploaded to website</t>
  </si>
  <si>
    <t>Financial and Procurement Audit report for the year 2021</t>
  </si>
  <si>
    <t>Activity 1b: Financial and Procurement Audit undertaken by External Auditors</t>
  </si>
  <si>
    <t>Activity 1a: Audit of the Centre's financial transactions  by Internal Auditors</t>
  </si>
  <si>
    <t>Internal Audit report for the year 2021</t>
  </si>
  <si>
    <t xml:space="preserve">Activity 1b: Web presence </t>
  </si>
  <si>
    <t>Activity 1a: Center Visibility</t>
  </si>
  <si>
    <t>Undertake various activities to make the Centre visible in the region</t>
  </si>
  <si>
    <t>Communications Officer</t>
  </si>
  <si>
    <t>On Schedule</t>
  </si>
  <si>
    <t>Behind Schedule</t>
  </si>
  <si>
    <t>Estimated Budget($)</t>
  </si>
  <si>
    <t>Estimated Revenue ($)</t>
  </si>
  <si>
    <t>Centre Director &amp; SAB Secretary</t>
  </si>
  <si>
    <t>TOTAL</t>
  </si>
  <si>
    <t>The Centre is projecting a Cash balance of $1,700,000.00 at the end of 2021. Part will be used to finance the deficit of $454,000.00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</si>
</sst>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5">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1"/>
    </font>
    <font>
      <sz val="11"/>
      <color rgb="FFFF0000"/>
      <name val="Calibri"/>
      <family val="2"/>
      <scheme val="minor"/>
    </font>
    <font>
      <i/>
      <sz val="11"/>
      <color theme="1"/>
      <name val="Calibri"/>
      <family val="2"/>
      <scheme val="minor"/>
    </font>
    <font>
      <b/>
      <sz val="12"/>
      <color theme="1"/>
      <name val="Times New Roman"/>
      <family val="1"/>
    </font>
    <font>
      <b/>
      <i/>
      <sz val="12"/>
      <color theme="1"/>
      <name val="Times New Roman"/>
      <family val="1"/>
    </font>
    <font>
      <b/>
      <sz val="12"/>
      <name val="Times New Roman"/>
      <family val="1"/>
    </font>
    <font>
      <sz val="12"/>
      <color rgb="FFFF0000"/>
      <name val="Times New Roman"/>
      <family val="1"/>
    </font>
    <font>
      <sz val="11"/>
      <color theme="1"/>
      <name val="Calibri"/>
      <family val="2"/>
      <scheme val="minor"/>
    </font>
    <font>
      <sz val="11"/>
      <color theme="1"/>
      <name val="Times New Roman"/>
      <family val="1"/>
    </font>
    <font>
      <b/>
      <sz val="11"/>
      <color theme="1"/>
      <name val="Times New Roman"/>
      <family val="1"/>
    </font>
    <font>
      <b/>
      <sz val="11"/>
      <color theme="1"/>
      <name val="Calibri"/>
      <family val="2"/>
      <scheme val="minor"/>
    </font>
    <font>
      <sz val="10"/>
      <color theme="1"/>
      <name val="Times New Roman"/>
      <family val="1"/>
    </font>
    <font>
      <sz val="10"/>
      <color theme="1"/>
      <name val="Calibri"/>
      <family val="2"/>
      <scheme val="minor"/>
    </font>
    <font>
      <sz val="10"/>
      <color rgb="FFFF0000"/>
      <name val="Calibri"/>
      <family val="2"/>
      <scheme val="minor"/>
    </font>
    <font>
      <i/>
      <sz val="10"/>
      <color theme="1"/>
      <name val="Calibri"/>
      <family val="2"/>
      <scheme val="minor"/>
    </font>
    <font>
      <b/>
      <i/>
      <sz val="12"/>
      <color theme="1"/>
      <name val="Times New Roman"/>
      <family val="1"/>
    </font>
    <font>
      <i/>
      <sz val="11"/>
      <color theme="1"/>
      <name val="Calibri"/>
      <family val="2"/>
      <scheme val="minor"/>
    </font>
    <font>
      <sz val="10"/>
      <name val="Times New Roman"/>
      <family val="1"/>
    </font>
    <font>
      <sz val="11"/>
      <name val="Times New Roman"/>
      <family val="1"/>
    </font>
    <font>
      <b/>
      <sz val="12"/>
      <color theme="1"/>
      <name val="Calibri"/>
      <family val="2"/>
      <scheme val="minor"/>
    </font>
    <font>
      <sz val="12"/>
      <name val="Times New Roman"/>
      <family val="1"/>
    </font>
  </fonts>
  <fills count="10">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rgb="FF009FDA"/>
        <bgColor indexed="64"/>
      </patternFill>
    </fill>
    <fill>
      <patternFill patternType="solid">
        <fgColor theme="3" tint="0.79995117038483843"/>
        <bgColor indexed="64"/>
      </patternFill>
    </fill>
    <fill>
      <patternFill patternType="solid">
        <fgColor theme="8" tint="0.39994506668294322"/>
        <bgColor indexed="64"/>
      </patternFill>
    </fill>
    <fill>
      <patternFill patternType="solid">
        <fgColor theme="2" tint="-9.9978637043366805E-2"/>
        <bgColor indexed="64"/>
      </patternFill>
    </fill>
    <fill>
      <patternFill patternType="solid">
        <fgColor theme="4"/>
        <bgColor indexed="64"/>
      </patternFill>
    </fill>
    <fill>
      <patternFill patternType="solid">
        <fgColor rgb="FFFF0000"/>
        <bgColor indexed="64"/>
      </patternFill>
    </fill>
  </fills>
  <borders count="9">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2">
    <xf numFmtId="0" fontId="0" fillId="0" borderId="0"/>
    <xf numFmtId="43" fontId="11" fillId="0" borderId="0" applyFont="0" applyFill="0" applyBorder="0" applyAlignment="0" applyProtection="0"/>
  </cellStyleXfs>
  <cellXfs count="74">
    <xf numFmtId="0" fontId="0" fillId="0" borderId="0" xfId="0"/>
    <xf numFmtId="0" fontId="4" fillId="0" borderId="0" xfId="0" applyFont="1"/>
    <xf numFmtId="0" fontId="0" fillId="0" borderId="0" xfId="0" applyFont="1" applyFill="1" applyAlignment="1"/>
    <xf numFmtId="0" fontId="5" fillId="0" borderId="0" xfId="0" applyFont="1"/>
    <xf numFmtId="0" fontId="6" fillId="0" borderId="0" xfId="0" applyFont="1"/>
    <xf numFmtId="0" fontId="4" fillId="2" borderId="0" xfId="0" applyFont="1" applyFill="1" applyBorder="1" applyAlignment="1">
      <alignment horizontal="center" vertical="center"/>
    </xf>
    <xf numFmtId="0" fontId="4" fillId="5" borderId="6" xfId="0" applyFont="1" applyFill="1" applyBorder="1" applyAlignment="1">
      <alignment vertical="center"/>
    </xf>
    <xf numFmtId="0" fontId="4" fillId="0" borderId="6" xfId="0" applyFont="1" applyBorder="1" applyAlignment="1">
      <alignment vertical="center"/>
    </xf>
    <xf numFmtId="0" fontId="4" fillId="8" borderId="6" xfId="0" applyFont="1" applyFill="1" applyBorder="1" applyAlignment="1">
      <alignment vertical="center"/>
    </xf>
    <xf numFmtId="0" fontId="4" fillId="0" borderId="6" xfId="0" applyFont="1" applyFill="1" applyBorder="1" applyAlignment="1">
      <alignment vertical="center"/>
    </xf>
    <xf numFmtId="0" fontId="4" fillId="3" borderId="6"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vertical="center"/>
    </xf>
    <xf numFmtId="0" fontId="12" fillId="0" borderId="4" xfId="0" applyFont="1" applyBorder="1" applyAlignment="1">
      <alignment vertical="center"/>
    </xf>
    <xf numFmtId="0" fontId="12" fillId="0" borderId="6" xfId="0" applyFont="1" applyBorder="1" applyAlignment="1">
      <alignment vertical="center"/>
    </xf>
    <xf numFmtId="0" fontId="12" fillId="0" borderId="6" xfId="0" applyFont="1" applyFill="1" applyBorder="1" applyAlignment="1">
      <alignment vertical="center"/>
    </xf>
    <xf numFmtId="0" fontId="12" fillId="0" borderId="6" xfId="0" applyFont="1" applyBorder="1" applyAlignment="1">
      <alignment vertical="center" wrapText="1"/>
    </xf>
    <xf numFmtId="0" fontId="3" fillId="0" borderId="0" xfId="0" applyFont="1"/>
    <xf numFmtId="0" fontId="12" fillId="0" borderId="2" xfId="0" applyFont="1" applyFill="1" applyBorder="1" applyAlignment="1">
      <alignment vertical="center" wrapText="1"/>
    </xf>
    <xf numFmtId="0" fontId="12" fillId="0" borderId="0" xfId="0" applyFont="1" applyFill="1" applyBorder="1" applyAlignment="1">
      <alignment vertical="center" wrapText="1"/>
    </xf>
    <xf numFmtId="0" fontId="12" fillId="0" borderId="6" xfId="0" applyFont="1" applyFill="1" applyBorder="1" applyAlignment="1">
      <alignment vertical="center" wrapText="1"/>
    </xf>
    <xf numFmtId="0" fontId="12" fillId="0" borderId="6" xfId="0" applyFont="1" applyFill="1" applyBorder="1" applyAlignment="1">
      <alignment horizontal="left" vertical="center" wrapText="1"/>
    </xf>
    <xf numFmtId="0" fontId="3" fillId="0" borderId="0" xfId="0" applyFont="1" applyAlignment="1">
      <alignment wrapText="1"/>
    </xf>
    <xf numFmtId="0" fontId="15" fillId="0" borderId="0" xfId="0" applyFont="1"/>
    <xf numFmtId="0" fontId="15" fillId="0" borderId="0" xfId="0" applyFont="1" applyBorder="1" applyAlignment="1">
      <alignment horizontal="center" vertical="center" wrapText="1"/>
    </xf>
    <xf numFmtId="0" fontId="16" fillId="0" borderId="0" xfId="0" applyFont="1"/>
    <xf numFmtId="0" fontId="15" fillId="0" borderId="6" xfId="0" applyFont="1" applyBorder="1" applyAlignment="1">
      <alignment vertical="center" wrapText="1"/>
    </xf>
    <xf numFmtId="0" fontId="15" fillId="0" borderId="6" xfId="0" applyFont="1" applyFill="1" applyBorder="1" applyAlignment="1">
      <alignment vertical="center" wrapText="1"/>
    </xf>
    <xf numFmtId="0" fontId="16" fillId="0" borderId="0" xfId="0" applyFont="1" applyFill="1" applyAlignment="1"/>
    <xf numFmtId="0" fontId="17" fillId="0" borderId="0" xfId="0" applyFont="1"/>
    <xf numFmtId="0" fontId="18" fillId="0" borderId="0" xfId="0" applyFont="1"/>
    <xf numFmtId="0" fontId="16" fillId="0" borderId="0" xfId="0" applyFont="1" applyAlignment="1">
      <alignment wrapText="1"/>
    </xf>
    <xf numFmtId="0" fontId="12" fillId="0" borderId="5" xfId="0" applyFont="1" applyBorder="1" applyAlignment="1">
      <alignment vertical="center" wrapText="1"/>
    </xf>
    <xf numFmtId="0" fontId="4" fillId="0" borderId="0" xfId="0" applyFont="1" applyBorder="1" applyAlignment="1">
      <alignment horizontal="center" vertical="center"/>
    </xf>
    <xf numFmtId="0" fontId="21" fillId="0" borderId="6" xfId="0" applyFont="1" applyBorder="1" applyAlignment="1">
      <alignment vertical="center" wrapText="1"/>
    </xf>
    <xf numFmtId="0" fontId="22" fillId="0" borderId="6" xfId="0" applyFont="1" applyBorder="1" applyAlignment="1">
      <alignment vertical="center" wrapText="1"/>
    </xf>
    <xf numFmtId="43" fontId="16" fillId="0" borderId="0" xfId="1" applyFont="1" applyAlignment="1">
      <alignment wrapText="1"/>
    </xf>
    <xf numFmtId="0" fontId="20" fillId="0" borderId="0" xfId="0" applyFont="1" applyAlignment="1"/>
    <xf numFmtId="0" fontId="23" fillId="2" borderId="0" xfId="0" applyFont="1" applyFill="1" applyBorder="1" applyAlignment="1">
      <alignment wrapText="1"/>
    </xf>
    <xf numFmtId="0" fontId="2" fillId="2" borderId="0" xfId="0" applyFont="1" applyFill="1" applyBorder="1" applyAlignment="1">
      <alignment wrapText="1"/>
    </xf>
    <xf numFmtId="0" fontId="8" fillId="7" borderId="6" xfId="0" applyFont="1" applyFill="1" applyBorder="1" applyAlignment="1">
      <alignment horizontal="left" vertical="center"/>
    </xf>
    <xf numFmtId="0" fontId="24" fillId="2" borderId="0" xfId="0" applyFont="1" applyFill="1" applyBorder="1" applyAlignment="1">
      <alignment horizontal="center" vertical="center"/>
    </xf>
    <xf numFmtId="0" fontId="4" fillId="2" borderId="6" xfId="0" applyFont="1" applyFill="1" applyBorder="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8" fillId="2" borderId="6" xfId="0" applyFont="1" applyFill="1" applyBorder="1" applyAlignment="1">
      <alignment horizontal="left" vertical="center"/>
    </xf>
    <xf numFmtId="0" fontId="4" fillId="8" borderId="0" xfId="0" applyFont="1" applyFill="1" applyBorder="1" applyAlignment="1">
      <alignment horizontal="center" vertical="center"/>
    </xf>
    <xf numFmtId="0" fontId="4" fillId="9" borderId="0" xfId="0" applyFont="1" applyFill="1" applyAlignment="1">
      <alignment horizontal="center" vertical="center"/>
    </xf>
    <xf numFmtId="0" fontId="4" fillId="9" borderId="6" xfId="0" applyFont="1" applyFill="1" applyBorder="1" applyAlignment="1">
      <alignment vertical="center"/>
    </xf>
    <xf numFmtId="0" fontId="10" fillId="9" borderId="6" xfId="0" applyFont="1" applyFill="1" applyBorder="1" applyAlignment="1">
      <alignment vertical="center"/>
    </xf>
    <xf numFmtId="0" fontId="8" fillId="9" borderId="6" xfId="0" applyFont="1" applyFill="1" applyBorder="1" applyAlignment="1">
      <alignment horizontal="left" vertical="center"/>
    </xf>
    <xf numFmtId="43" fontId="15" fillId="0" borderId="6" xfId="1" applyFont="1" applyBorder="1" applyAlignment="1">
      <alignment vertical="center" wrapText="1"/>
    </xf>
    <xf numFmtId="43" fontId="15" fillId="0" borderId="6" xfId="1" applyFont="1" applyFill="1" applyBorder="1" applyAlignment="1">
      <alignment vertical="center" wrapText="1"/>
    </xf>
    <xf numFmtId="43" fontId="21" fillId="0" borderId="6" xfId="1" applyFont="1" applyBorder="1" applyAlignment="1">
      <alignment vertical="center" wrapText="1"/>
    </xf>
    <xf numFmtId="0" fontId="0" fillId="0" borderId="6" xfId="0" applyBorder="1"/>
    <xf numFmtId="0" fontId="16" fillId="0" borderId="6" xfId="0" applyFont="1" applyBorder="1" applyAlignment="1">
      <alignment wrapText="1"/>
    </xf>
    <xf numFmtId="0" fontId="14" fillId="0" borderId="6" xfId="0" applyFont="1" applyBorder="1" applyAlignment="1">
      <alignment wrapText="1"/>
    </xf>
    <xf numFmtId="43" fontId="16" fillId="0" borderId="6" xfId="0" applyNumberFormat="1" applyFont="1" applyBorder="1" applyAlignment="1">
      <alignment wrapText="1"/>
    </xf>
    <xf numFmtId="43" fontId="16" fillId="0" borderId="0" xfId="0" applyNumberFormat="1" applyFont="1" applyAlignment="1">
      <alignment wrapText="1"/>
    </xf>
    <xf numFmtId="0" fontId="1" fillId="0" borderId="0" xfId="0" applyFont="1" applyAlignment="1">
      <alignment wrapText="1"/>
    </xf>
    <xf numFmtId="0" fontId="8" fillId="7" borderId="6" xfId="0" applyFont="1" applyFill="1" applyBorder="1" applyAlignment="1">
      <alignment horizontal="left" vertical="center"/>
    </xf>
    <xf numFmtId="0" fontId="7" fillId="6" borderId="6" xfId="0" applyFont="1" applyFill="1" applyBorder="1" applyAlignment="1">
      <alignment horizontal="left" vertical="center"/>
    </xf>
    <xf numFmtId="0" fontId="9" fillId="6" borderId="6" xfId="0" applyFont="1" applyFill="1" applyBorder="1" applyAlignment="1">
      <alignment horizontal="left" vertical="center"/>
    </xf>
    <xf numFmtId="0" fontId="19" fillId="7" borderId="6" xfId="0" applyFont="1" applyFill="1" applyBorder="1" applyAlignment="1">
      <alignment horizontal="left" vertical="center"/>
    </xf>
    <xf numFmtId="0" fontId="13" fillId="4"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4" borderId="6" xfId="0" applyFont="1" applyFill="1" applyBorder="1" applyAlignment="1">
      <alignment vertical="center"/>
    </xf>
    <xf numFmtId="0" fontId="4" fillId="4" borderId="6" xfId="0" applyFont="1" applyFill="1" applyBorder="1" applyAlignment="1">
      <alignment horizontal="left" vertical="center"/>
    </xf>
    <xf numFmtId="0" fontId="15"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Dior-Sofia NDIAYE" id="{599D8AF0-994A-4660-B596-0E95F87C54C6}" userId="d2f66932363459c1"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R10" dT="2020-12-15T22:11:10.46" personId="{599D8AF0-994A-4660-B596-0E95F87C54C6}" id="{832813EE-D07D-4E9D-AB07-4AF75F84CA1A}">
    <text>This value looks too high if one relates it to below value related to ISAB. What substantial difference could explain it?</text>
  </threadedComment>
  <threadedComment ref="R12" dT="2020-12-15T22:12:27.58" personId="{599D8AF0-994A-4660-B596-0E95F87C54C6}" id="{BA6F4E0C-7265-4606-A755-FE084B1D580A}">
    <text>See above comment</text>
  </threadedComment>
  <threadedComment ref="B28" dT="2020-12-15T22:03:58.39" personId="{599D8AF0-994A-4660-B596-0E95F87C54C6}" id="{8B8EA26A-A35D-488E-8A71-D0472121DEAA}">
    <text>Center or institution?</text>
  </threadedComment>
  <threadedComment ref="R28" dT="2020-12-15T22:15:44.55" personId="{599D8AF0-994A-4660-B596-0E95F87C54C6}" id="{EFE983C2-7087-4EEE-A491-4B50ECE16318}">
    <text>may need to reevaluate this amount</text>
  </threadedComment>
  <threadedComment ref="R34" dT="2020-12-15T22:20:12.52" personId="{599D8AF0-994A-4660-B596-0E95F87C54C6}" id="{E914C6DF-66D4-4F1E-A7B0-A563DF970FF4}">
    <text>may need to reevaluate this amount</text>
  </threadedComment>
  <threadedComment ref="B41" dT="2020-12-15T22:08:04.57" personId="{599D8AF0-994A-4660-B596-0E95F87C54C6}" id="{6B101710-E501-4C1B-83F8-1F95FEBEB7CE}">
    <text>(Shouldn't it be merged with below Activity 2 of Sub Action 4e: Center Visibility? )</text>
  </threadedComment>
  <threadedComment ref="B49" dT="2020-12-15T22:09:05.26" personId="{599D8AF0-994A-4660-B596-0E95F87C54C6}" id="{A3A7E7D4-0ADD-446D-B46E-4A593411792A}">
    <text>(Shouldn't it be merged with above Activity 1 of Sub Action 4b: ...Conference?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4"/>
  <sheetViews>
    <sheetView tabSelected="1" topLeftCell="B10" zoomScale="80" zoomScaleNormal="80" workbookViewId="0">
      <selection activeCell="B62" sqref="B62"/>
    </sheetView>
  </sheetViews>
  <sheetFormatPr defaultColWidth="9" defaultRowHeight="15"/>
  <cols>
    <col min="1" max="1" width="72.85546875" style="17" customWidth="1"/>
    <col min="2" max="2" width="55.42578125" style="22" customWidth="1"/>
    <col min="3" max="3" width="5.28515625" customWidth="1"/>
    <col min="4" max="14" width="3.7109375" customWidth="1"/>
    <col min="15" max="15" width="50.42578125" style="31" customWidth="1"/>
    <col min="16" max="16" width="16.42578125" style="31" customWidth="1"/>
    <col min="17" max="17" width="14.5703125" style="31" customWidth="1"/>
    <col min="18" max="18" width="30.28515625" style="31" customWidth="1"/>
    <col min="19" max="19" width="9" style="25"/>
  </cols>
  <sheetData>
    <row r="1" spans="1:19" s="1" customFormat="1" ht="30">
      <c r="A1" s="11" t="s">
        <v>0</v>
      </c>
      <c r="B1" s="18" t="s">
        <v>1</v>
      </c>
      <c r="C1" s="5"/>
      <c r="D1" s="66"/>
      <c r="E1" s="66"/>
      <c r="F1" s="66"/>
      <c r="G1" s="66"/>
      <c r="H1" s="66"/>
      <c r="I1" s="66"/>
      <c r="J1" s="66"/>
      <c r="K1" s="66"/>
      <c r="L1" s="66"/>
      <c r="M1" s="66"/>
      <c r="N1" s="66"/>
      <c r="O1" s="66"/>
      <c r="P1" s="66"/>
      <c r="Q1" s="66"/>
      <c r="R1" s="67"/>
      <c r="S1" s="23"/>
    </row>
    <row r="2" spans="1:19" s="1" customFormat="1" ht="30">
      <c r="A2" s="12" t="s">
        <v>2</v>
      </c>
      <c r="B2" s="19" t="s">
        <v>3</v>
      </c>
      <c r="C2" s="5"/>
      <c r="D2" s="66"/>
      <c r="E2" s="66"/>
      <c r="F2" s="33"/>
      <c r="G2" s="33"/>
      <c r="H2" s="47"/>
      <c r="J2" s="43" t="s">
        <v>155</v>
      </c>
      <c r="K2" s="33"/>
      <c r="L2" s="33"/>
      <c r="M2" s="33"/>
      <c r="N2" s="33"/>
      <c r="O2" s="24"/>
      <c r="P2" s="24"/>
      <c r="Q2" s="24"/>
      <c r="R2" s="24"/>
      <c r="S2" s="23"/>
    </row>
    <row r="3" spans="1:19" s="1" customFormat="1" ht="15.75">
      <c r="A3" s="12" t="s">
        <v>4</v>
      </c>
      <c r="B3" s="19" t="s">
        <v>5</v>
      </c>
      <c r="C3" s="45"/>
      <c r="D3" s="45"/>
      <c r="E3" s="45"/>
      <c r="F3" s="45"/>
      <c r="G3" s="45"/>
      <c r="H3" s="48"/>
      <c r="K3" s="45" t="s">
        <v>156</v>
      </c>
      <c r="L3" s="45"/>
      <c r="M3" s="45"/>
      <c r="N3" s="45"/>
      <c r="O3" s="45"/>
      <c r="P3" s="45"/>
      <c r="Q3" s="45"/>
      <c r="R3" s="45"/>
      <c r="S3" s="23"/>
    </row>
    <row r="4" spans="1:19" s="1" customFormat="1" ht="15.75">
      <c r="A4" s="12" t="s">
        <v>6</v>
      </c>
      <c r="B4" s="19" t="s">
        <v>7</v>
      </c>
      <c r="C4" s="41"/>
      <c r="D4" s="66"/>
      <c r="E4" s="66"/>
      <c r="F4" s="43"/>
      <c r="G4" s="43"/>
      <c r="H4" s="43"/>
      <c r="I4" s="43"/>
      <c r="J4" s="43"/>
      <c r="K4" s="43"/>
      <c r="L4" s="43"/>
      <c r="M4" s="43"/>
      <c r="N4" s="43"/>
      <c r="O4" s="43"/>
      <c r="P4" s="43"/>
      <c r="Q4" s="43"/>
      <c r="R4" s="44"/>
      <c r="S4" s="23"/>
    </row>
    <row r="5" spans="1:19" s="1" customFormat="1" ht="15.75">
      <c r="A5" s="13" t="s">
        <v>119</v>
      </c>
      <c r="B5" s="32"/>
      <c r="C5" s="68"/>
      <c r="D5" s="68"/>
      <c r="E5" s="68"/>
      <c r="F5" s="68"/>
      <c r="G5" s="68"/>
      <c r="H5" s="68"/>
      <c r="I5" s="68"/>
      <c r="J5" s="68"/>
      <c r="K5" s="68"/>
      <c r="L5" s="68"/>
      <c r="M5" s="68"/>
      <c r="N5" s="68"/>
      <c r="O5" s="68"/>
      <c r="P5" s="68"/>
      <c r="Q5" s="68"/>
      <c r="R5" s="69"/>
      <c r="S5" s="23"/>
    </row>
    <row r="6" spans="1:19" ht="15.75" customHeight="1">
      <c r="A6" s="65" t="s">
        <v>8</v>
      </c>
      <c r="B6" s="73" t="s">
        <v>9</v>
      </c>
      <c r="C6" s="70" t="s">
        <v>133</v>
      </c>
      <c r="D6" s="70"/>
      <c r="E6" s="70"/>
      <c r="F6" s="71" t="s">
        <v>134</v>
      </c>
      <c r="G6" s="71"/>
      <c r="H6" s="71"/>
      <c r="I6" s="70" t="s">
        <v>135</v>
      </c>
      <c r="J6" s="70"/>
      <c r="K6" s="70"/>
      <c r="L6" s="71" t="s">
        <v>136</v>
      </c>
      <c r="M6" s="71"/>
      <c r="N6" s="71"/>
      <c r="O6" s="72" t="s">
        <v>10</v>
      </c>
      <c r="P6" s="72" t="s">
        <v>157</v>
      </c>
      <c r="Q6" s="72" t="s">
        <v>158</v>
      </c>
      <c r="R6" s="72" t="s">
        <v>11</v>
      </c>
    </row>
    <row r="7" spans="1:19" ht="15.75">
      <c r="A7" s="65"/>
      <c r="B7" s="73"/>
      <c r="C7" s="6" t="s">
        <v>12</v>
      </c>
      <c r="D7" s="6" t="s">
        <v>13</v>
      </c>
      <c r="E7" s="6" t="s">
        <v>14</v>
      </c>
      <c r="F7" s="6" t="s">
        <v>15</v>
      </c>
      <c r="G7" s="6" t="s">
        <v>16</v>
      </c>
      <c r="H7" s="6" t="s">
        <v>17</v>
      </c>
      <c r="I7" s="6" t="s">
        <v>18</v>
      </c>
      <c r="J7" s="6" t="s">
        <v>19</v>
      </c>
      <c r="K7" s="6" t="s">
        <v>20</v>
      </c>
      <c r="L7" s="6" t="s">
        <v>21</v>
      </c>
      <c r="M7" s="6" t="s">
        <v>22</v>
      </c>
      <c r="N7" s="6" t="s">
        <v>23</v>
      </c>
      <c r="O7" s="72"/>
      <c r="P7" s="72"/>
      <c r="Q7" s="72"/>
      <c r="R7" s="72"/>
    </row>
    <row r="8" spans="1:19" ht="15.75">
      <c r="A8" s="62" t="s">
        <v>24</v>
      </c>
      <c r="B8" s="62"/>
      <c r="C8" s="62"/>
      <c r="D8" s="62"/>
      <c r="E8" s="62"/>
      <c r="F8" s="62"/>
      <c r="G8" s="62"/>
      <c r="H8" s="62"/>
      <c r="I8" s="62"/>
      <c r="J8" s="62"/>
      <c r="K8" s="62"/>
      <c r="L8" s="62"/>
      <c r="M8" s="62"/>
      <c r="N8" s="62"/>
      <c r="O8" s="62"/>
      <c r="P8" s="62"/>
      <c r="Q8" s="62"/>
      <c r="R8" s="62"/>
    </row>
    <row r="9" spans="1:19" ht="15.75">
      <c r="A9" s="61" t="s">
        <v>25</v>
      </c>
      <c r="B9" s="61"/>
      <c r="C9" s="61"/>
      <c r="D9" s="61"/>
      <c r="E9" s="61"/>
      <c r="F9" s="61"/>
      <c r="G9" s="61"/>
      <c r="H9" s="61"/>
      <c r="I9" s="61"/>
      <c r="J9" s="61"/>
      <c r="K9" s="61"/>
      <c r="L9" s="61"/>
      <c r="M9" s="61"/>
      <c r="N9" s="61"/>
      <c r="O9" s="61"/>
      <c r="P9" s="61"/>
      <c r="Q9" s="61"/>
      <c r="R9" s="61"/>
    </row>
    <row r="10" spans="1:19" ht="75">
      <c r="A10" s="14" t="s">
        <v>26</v>
      </c>
      <c r="B10" s="16" t="s">
        <v>138</v>
      </c>
      <c r="C10" s="7"/>
      <c r="D10" s="8"/>
      <c r="E10" s="9"/>
      <c r="F10" s="8"/>
      <c r="G10" s="7"/>
      <c r="H10" s="8"/>
      <c r="I10" s="9"/>
      <c r="J10" s="7"/>
      <c r="K10" s="8"/>
      <c r="L10" s="7"/>
      <c r="M10" s="9"/>
      <c r="N10" s="8"/>
      <c r="O10" s="26" t="s">
        <v>27</v>
      </c>
      <c r="P10" s="52">
        <v>40000</v>
      </c>
      <c r="Q10" s="26"/>
      <c r="R10" s="26" t="s">
        <v>159</v>
      </c>
    </row>
    <row r="11" spans="1:19" ht="15.75">
      <c r="A11" s="64" t="s">
        <v>29</v>
      </c>
      <c r="B11" s="61"/>
      <c r="C11" s="61"/>
      <c r="D11" s="61"/>
      <c r="E11" s="61"/>
      <c r="F11" s="61"/>
      <c r="G11" s="61"/>
      <c r="H11" s="61"/>
      <c r="I11" s="61"/>
      <c r="J11" s="61"/>
      <c r="K11" s="61"/>
      <c r="L11" s="61"/>
      <c r="M11" s="61"/>
      <c r="N11" s="61"/>
      <c r="O11" s="61"/>
      <c r="P11" s="61"/>
      <c r="Q11" s="61"/>
      <c r="R11" s="61"/>
    </row>
    <row r="12" spans="1:19" ht="63.6" customHeight="1">
      <c r="A12" s="14" t="s">
        <v>30</v>
      </c>
      <c r="B12" s="16" t="s">
        <v>112</v>
      </c>
      <c r="C12" s="7"/>
      <c r="D12" s="7"/>
      <c r="E12" s="10"/>
      <c r="F12" s="7"/>
      <c r="G12" s="7"/>
      <c r="H12" s="7"/>
      <c r="I12" s="10"/>
      <c r="J12" s="7"/>
      <c r="K12" s="7"/>
      <c r="L12" s="7"/>
      <c r="M12" s="10"/>
      <c r="N12" s="7"/>
      <c r="O12" s="26" t="s">
        <v>31</v>
      </c>
      <c r="P12" s="52">
        <v>5000</v>
      </c>
      <c r="Q12" s="26"/>
      <c r="R12" s="26" t="s">
        <v>159</v>
      </c>
    </row>
    <row r="13" spans="1:19" ht="18" customHeight="1">
      <c r="A13" s="61" t="s">
        <v>32</v>
      </c>
      <c r="B13" s="61"/>
      <c r="C13" s="61"/>
      <c r="D13" s="61"/>
      <c r="E13" s="61"/>
      <c r="F13" s="61"/>
      <c r="G13" s="61"/>
      <c r="H13" s="61"/>
      <c r="I13" s="61"/>
      <c r="J13" s="61"/>
      <c r="K13" s="61"/>
      <c r="L13" s="61"/>
      <c r="M13" s="61"/>
      <c r="N13" s="61"/>
      <c r="O13" s="61"/>
      <c r="P13" s="61"/>
      <c r="Q13" s="61"/>
      <c r="R13" s="61"/>
    </row>
    <row r="14" spans="1:19" ht="31.9" customHeight="1">
      <c r="A14" s="14" t="s">
        <v>94</v>
      </c>
      <c r="B14" s="16" t="s">
        <v>99</v>
      </c>
      <c r="C14" s="8"/>
      <c r="D14" s="8"/>
      <c r="E14" s="10"/>
      <c r="F14" s="8"/>
      <c r="G14" s="8"/>
      <c r="H14" s="8"/>
      <c r="I14" s="10"/>
      <c r="J14" s="8"/>
      <c r="K14" s="8"/>
      <c r="L14" s="8"/>
      <c r="M14" s="10"/>
      <c r="N14" s="8"/>
      <c r="O14" s="26" t="s">
        <v>33</v>
      </c>
      <c r="P14" s="52">
        <v>8000</v>
      </c>
      <c r="Q14" s="26"/>
      <c r="R14" s="26" t="s">
        <v>28</v>
      </c>
    </row>
    <row r="15" spans="1:19" ht="30" customHeight="1">
      <c r="A15" s="14" t="s">
        <v>34</v>
      </c>
      <c r="B15" s="16" t="s">
        <v>100</v>
      </c>
      <c r="C15" s="7"/>
      <c r="D15" s="7"/>
      <c r="E15" s="10"/>
      <c r="F15" s="7"/>
      <c r="G15" s="7"/>
      <c r="H15" s="7"/>
      <c r="I15" s="42"/>
      <c r="J15" s="7"/>
      <c r="K15" s="7"/>
      <c r="L15" s="7"/>
      <c r="M15" s="10"/>
      <c r="N15" s="7"/>
      <c r="O15" s="26"/>
      <c r="P15" s="52">
        <v>2000</v>
      </c>
      <c r="Q15" s="26"/>
      <c r="R15" s="26" t="s">
        <v>28</v>
      </c>
    </row>
    <row r="16" spans="1:19" ht="15.75">
      <c r="A16" s="62" t="s">
        <v>128</v>
      </c>
      <c r="B16" s="62"/>
      <c r="C16" s="62"/>
      <c r="D16" s="62"/>
      <c r="E16" s="62"/>
      <c r="F16" s="62"/>
      <c r="G16" s="62"/>
      <c r="H16" s="62"/>
      <c r="I16" s="62"/>
      <c r="J16" s="62"/>
      <c r="K16" s="62"/>
      <c r="L16" s="62"/>
      <c r="M16" s="62"/>
      <c r="N16" s="62"/>
      <c r="O16" s="62"/>
      <c r="P16" s="62"/>
      <c r="Q16" s="62"/>
      <c r="R16" s="62"/>
    </row>
    <row r="17" spans="1:19" ht="15.75">
      <c r="A17" s="61" t="s">
        <v>35</v>
      </c>
      <c r="B17" s="61"/>
      <c r="C17" s="61"/>
      <c r="D17" s="61"/>
      <c r="E17" s="61"/>
      <c r="F17" s="61"/>
      <c r="G17" s="61"/>
      <c r="H17" s="61"/>
      <c r="I17" s="61"/>
      <c r="J17" s="61"/>
      <c r="K17" s="61"/>
      <c r="L17" s="61"/>
      <c r="M17" s="61"/>
      <c r="N17" s="61"/>
      <c r="O17" s="61"/>
      <c r="P17" s="61"/>
      <c r="Q17" s="61"/>
      <c r="R17" s="61"/>
    </row>
    <row r="18" spans="1:19" s="2" customFormat="1" ht="30">
      <c r="A18" s="15" t="s">
        <v>36</v>
      </c>
      <c r="B18" s="20" t="s">
        <v>37</v>
      </c>
      <c r="C18" s="8"/>
      <c r="D18" s="8"/>
      <c r="E18" s="8"/>
      <c r="F18" s="8"/>
      <c r="G18" s="8"/>
      <c r="H18" s="8"/>
      <c r="I18" s="8"/>
      <c r="J18" s="8"/>
      <c r="K18" s="9"/>
      <c r="L18" s="9"/>
      <c r="M18" s="9"/>
      <c r="N18" s="9"/>
      <c r="O18" s="27" t="s">
        <v>38</v>
      </c>
      <c r="P18" s="53">
        <v>2000</v>
      </c>
      <c r="Q18" s="53">
        <v>150000</v>
      </c>
      <c r="R18" s="27" t="s">
        <v>39</v>
      </c>
      <c r="S18" s="28"/>
    </row>
    <row r="19" spans="1:19" s="2" customFormat="1" ht="45">
      <c r="A19" s="15" t="s">
        <v>40</v>
      </c>
      <c r="B19" s="21" t="s">
        <v>41</v>
      </c>
      <c r="C19" s="8"/>
      <c r="D19" s="8"/>
      <c r="E19" s="8"/>
      <c r="F19" s="8"/>
      <c r="G19" s="8"/>
      <c r="H19" s="8"/>
      <c r="I19" s="8"/>
      <c r="J19" s="8"/>
      <c r="K19" s="8"/>
      <c r="L19" s="8"/>
      <c r="M19" s="8"/>
      <c r="N19" s="8"/>
      <c r="O19" s="27" t="s">
        <v>131</v>
      </c>
      <c r="P19" s="53">
        <v>405000</v>
      </c>
      <c r="Q19" s="27"/>
      <c r="R19" s="27" t="s">
        <v>107</v>
      </c>
      <c r="S19" s="28"/>
    </row>
    <row r="20" spans="1:19" s="2" customFormat="1" ht="15.75">
      <c r="A20" s="61" t="s">
        <v>42</v>
      </c>
      <c r="B20" s="61"/>
      <c r="C20" s="61"/>
      <c r="D20" s="61"/>
      <c r="E20" s="61"/>
      <c r="F20" s="61"/>
      <c r="G20" s="61"/>
      <c r="H20" s="61"/>
      <c r="I20" s="61"/>
      <c r="J20" s="61"/>
      <c r="K20" s="61"/>
      <c r="L20" s="61"/>
      <c r="M20" s="61"/>
      <c r="N20" s="61"/>
      <c r="O20" s="61"/>
      <c r="P20" s="61"/>
      <c r="Q20" s="61"/>
      <c r="R20" s="61"/>
      <c r="S20" s="28"/>
    </row>
    <row r="21" spans="1:19" s="2" customFormat="1" ht="28.15" customHeight="1">
      <c r="A21" s="15" t="s">
        <v>43</v>
      </c>
      <c r="B21" s="20" t="s">
        <v>44</v>
      </c>
      <c r="C21" s="8"/>
      <c r="D21" s="8"/>
      <c r="E21" s="42"/>
      <c r="F21" s="42"/>
      <c r="G21" s="9"/>
      <c r="H21" s="42"/>
      <c r="I21" s="9"/>
      <c r="J21" s="9"/>
      <c r="K21" s="8"/>
      <c r="L21" s="9"/>
      <c r="M21" s="42"/>
      <c r="N21" s="9"/>
      <c r="O21" s="27" t="s">
        <v>45</v>
      </c>
      <c r="P21" s="53">
        <v>5000</v>
      </c>
      <c r="Q21" s="27"/>
      <c r="R21" s="27" t="s">
        <v>108</v>
      </c>
      <c r="S21" s="28"/>
    </row>
    <row r="22" spans="1:19" s="2" customFormat="1" ht="15.75">
      <c r="A22" s="61" t="s">
        <v>46</v>
      </c>
      <c r="B22" s="61"/>
      <c r="C22" s="61"/>
      <c r="D22" s="61"/>
      <c r="E22" s="61"/>
      <c r="F22" s="61"/>
      <c r="G22" s="61"/>
      <c r="H22" s="61"/>
      <c r="I22" s="61"/>
      <c r="J22" s="61"/>
      <c r="K22" s="61"/>
      <c r="L22" s="61"/>
      <c r="M22" s="61"/>
      <c r="N22" s="61"/>
      <c r="O22" s="61"/>
      <c r="P22" s="61"/>
      <c r="Q22" s="61"/>
      <c r="R22" s="61"/>
      <c r="S22" s="28"/>
    </row>
    <row r="23" spans="1:19" s="2" customFormat="1" ht="15.75">
      <c r="A23" s="15" t="s">
        <v>47</v>
      </c>
      <c r="B23" s="20" t="s">
        <v>48</v>
      </c>
      <c r="C23" s="8"/>
      <c r="D23" s="9"/>
      <c r="E23" s="9"/>
      <c r="F23" s="9"/>
      <c r="G23" s="9"/>
      <c r="H23" s="9"/>
      <c r="I23" s="8"/>
      <c r="J23" s="9"/>
      <c r="K23" s="9"/>
      <c r="L23" s="9"/>
      <c r="M23" s="9"/>
      <c r="N23" s="9"/>
      <c r="O23" s="27" t="s">
        <v>49</v>
      </c>
      <c r="P23" s="53">
        <v>10000</v>
      </c>
      <c r="Q23" s="27"/>
      <c r="R23" s="27" t="s">
        <v>53</v>
      </c>
      <c r="S23" s="28"/>
    </row>
    <row r="24" spans="1:19" s="2" customFormat="1" ht="15.75">
      <c r="A24" s="15" t="s">
        <v>51</v>
      </c>
      <c r="B24" s="20" t="s">
        <v>101</v>
      </c>
      <c r="C24" s="8"/>
      <c r="D24" s="8"/>
      <c r="E24" s="8"/>
      <c r="F24" s="8"/>
      <c r="G24" s="8"/>
      <c r="H24" s="8"/>
      <c r="I24" s="8"/>
      <c r="J24" s="8"/>
      <c r="K24" s="8"/>
      <c r="L24" s="8"/>
      <c r="M24" s="8"/>
      <c r="N24" s="8"/>
      <c r="O24" s="27" t="s">
        <v>52</v>
      </c>
      <c r="P24" s="53">
        <v>40000</v>
      </c>
      <c r="Q24" s="53">
        <v>100000</v>
      </c>
      <c r="R24" s="27" t="s">
        <v>53</v>
      </c>
      <c r="S24" s="28"/>
    </row>
    <row r="25" spans="1:19" s="3" customFormat="1" ht="15.75">
      <c r="A25" s="63" t="s">
        <v>54</v>
      </c>
      <c r="B25" s="63"/>
      <c r="C25" s="63"/>
      <c r="D25" s="63"/>
      <c r="E25" s="63"/>
      <c r="F25" s="63"/>
      <c r="G25" s="63"/>
      <c r="H25" s="63"/>
      <c r="I25" s="63"/>
      <c r="J25" s="63"/>
      <c r="K25" s="63"/>
      <c r="L25" s="63"/>
      <c r="M25" s="63"/>
      <c r="N25" s="63"/>
      <c r="O25" s="63"/>
      <c r="P25" s="63"/>
      <c r="Q25" s="63"/>
      <c r="R25" s="63"/>
      <c r="S25" s="29"/>
    </row>
    <row r="26" spans="1:19" ht="15.75">
      <c r="A26" s="61" t="s">
        <v>55</v>
      </c>
      <c r="B26" s="61"/>
      <c r="C26" s="61"/>
      <c r="D26" s="61"/>
      <c r="E26" s="61"/>
      <c r="F26" s="61"/>
      <c r="G26" s="61"/>
      <c r="H26" s="61"/>
      <c r="I26" s="61"/>
      <c r="J26" s="61"/>
      <c r="K26" s="61"/>
      <c r="L26" s="61"/>
      <c r="M26" s="61"/>
      <c r="N26" s="61"/>
      <c r="O26" s="61"/>
      <c r="P26" s="61"/>
      <c r="Q26" s="61"/>
      <c r="R26" s="61"/>
    </row>
    <row r="27" spans="1:19" ht="74.650000000000006" customHeight="1">
      <c r="A27" s="14" t="s">
        <v>120</v>
      </c>
      <c r="B27" s="35" t="s">
        <v>121</v>
      </c>
      <c r="C27" s="8"/>
      <c r="D27" s="8"/>
      <c r="E27" s="42"/>
      <c r="F27" s="42"/>
      <c r="G27" s="42"/>
      <c r="H27" s="42"/>
      <c r="I27" s="7"/>
      <c r="J27" s="7"/>
      <c r="K27" s="7"/>
      <c r="L27" s="7"/>
      <c r="M27" s="7"/>
      <c r="N27" s="7"/>
      <c r="O27" s="26" t="s">
        <v>56</v>
      </c>
      <c r="P27" s="52">
        <v>15000</v>
      </c>
      <c r="Q27" s="52">
        <v>100000</v>
      </c>
      <c r="R27" s="26" t="s">
        <v>57</v>
      </c>
    </row>
    <row r="28" spans="1:19" ht="15.75">
      <c r="A28" s="61" t="s">
        <v>58</v>
      </c>
      <c r="B28" s="61"/>
      <c r="C28" s="61"/>
      <c r="D28" s="61"/>
      <c r="E28" s="61"/>
      <c r="F28" s="61"/>
      <c r="G28" s="61"/>
      <c r="H28" s="61"/>
      <c r="I28" s="61"/>
      <c r="J28" s="61"/>
      <c r="K28" s="61"/>
      <c r="L28" s="61"/>
      <c r="M28" s="61"/>
      <c r="N28" s="61"/>
      <c r="O28" s="61"/>
      <c r="P28" s="61"/>
      <c r="Q28" s="61"/>
      <c r="R28" s="61"/>
    </row>
    <row r="29" spans="1:19" ht="45">
      <c r="A29" s="14" t="s">
        <v>125</v>
      </c>
      <c r="B29" s="16" t="s">
        <v>59</v>
      </c>
      <c r="C29" s="49"/>
      <c r="D29" s="49"/>
      <c r="E29" s="49"/>
      <c r="F29" s="49"/>
      <c r="G29" s="49"/>
      <c r="H29" s="49"/>
      <c r="I29" s="49"/>
      <c r="J29" s="50"/>
      <c r="K29" s="49"/>
      <c r="L29" s="49"/>
      <c r="M29" s="49"/>
      <c r="N29" s="49"/>
      <c r="O29" s="26" t="s">
        <v>132</v>
      </c>
      <c r="P29" s="52">
        <v>10000</v>
      </c>
      <c r="Q29" s="52">
        <v>100000</v>
      </c>
      <c r="R29" s="26" t="s">
        <v>109</v>
      </c>
    </row>
    <row r="30" spans="1:19" ht="73.5" customHeight="1">
      <c r="A30" s="14" t="s">
        <v>126</v>
      </c>
      <c r="B30" s="16" t="s">
        <v>60</v>
      </c>
      <c r="C30" s="7"/>
      <c r="D30" s="7"/>
      <c r="E30" s="49"/>
      <c r="F30" s="49"/>
      <c r="G30" s="49"/>
      <c r="H30" s="49"/>
      <c r="I30" s="49"/>
      <c r="J30" s="50"/>
      <c r="K30" s="49"/>
      <c r="L30" s="49"/>
      <c r="M30" s="49"/>
      <c r="N30" s="49"/>
      <c r="O30" s="26" t="s">
        <v>61</v>
      </c>
      <c r="P30" s="52">
        <v>70000</v>
      </c>
      <c r="Q30" s="52">
        <v>100000</v>
      </c>
      <c r="R30" s="26" t="s">
        <v>110</v>
      </c>
    </row>
    <row r="31" spans="1:19" ht="15.75">
      <c r="A31" s="61" t="s">
        <v>62</v>
      </c>
      <c r="B31" s="61"/>
      <c r="C31" s="61"/>
      <c r="D31" s="61"/>
      <c r="E31" s="61"/>
      <c r="F31" s="61"/>
      <c r="G31" s="61"/>
      <c r="H31" s="61"/>
      <c r="I31" s="61"/>
      <c r="J31" s="61"/>
      <c r="K31" s="61"/>
      <c r="L31" s="61"/>
      <c r="M31" s="61"/>
      <c r="N31" s="61"/>
      <c r="O31" s="61"/>
      <c r="P31" s="61"/>
      <c r="Q31" s="61"/>
      <c r="R31" s="61"/>
    </row>
    <row r="32" spans="1:19" ht="15.75">
      <c r="A32" s="14" t="s">
        <v>139</v>
      </c>
      <c r="B32" s="16" t="s">
        <v>142</v>
      </c>
      <c r="C32" s="51"/>
      <c r="D32" s="51"/>
      <c r="E32" s="51"/>
      <c r="F32" s="46"/>
      <c r="G32" s="46"/>
      <c r="H32" s="46"/>
      <c r="I32" s="46"/>
      <c r="J32" s="46"/>
      <c r="K32" s="46"/>
      <c r="L32" s="46"/>
      <c r="M32" s="46"/>
      <c r="N32" s="46"/>
      <c r="O32" s="26" t="s">
        <v>143</v>
      </c>
      <c r="P32" s="26"/>
      <c r="Q32" s="26"/>
      <c r="R32" s="40"/>
    </row>
    <row r="33" spans="1:19" ht="25.5">
      <c r="A33" s="14" t="s">
        <v>140</v>
      </c>
      <c r="B33" s="16" t="s">
        <v>141</v>
      </c>
      <c r="C33" s="42"/>
      <c r="D33" s="42"/>
      <c r="E33" s="42"/>
      <c r="F33" s="49"/>
      <c r="G33" s="49"/>
      <c r="H33" s="49"/>
      <c r="I33" s="49"/>
      <c r="J33" s="49"/>
      <c r="K33" s="49"/>
      <c r="L33" s="49"/>
      <c r="M33" s="49"/>
      <c r="N33" s="49"/>
      <c r="O33" s="26" t="s">
        <v>144</v>
      </c>
      <c r="P33" s="52">
        <v>400000</v>
      </c>
      <c r="Q33" s="52">
        <v>300000</v>
      </c>
      <c r="R33" s="26" t="s">
        <v>111</v>
      </c>
    </row>
    <row r="34" spans="1:19" ht="47.65" customHeight="1">
      <c r="A34" s="14" t="s">
        <v>63</v>
      </c>
      <c r="B34" s="16" t="s">
        <v>137</v>
      </c>
      <c r="C34" s="8"/>
      <c r="D34" s="8"/>
      <c r="E34" s="8"/>
      <c r="F34" s="8"/>
      <c r="G34" s="8"/>
      <c r="H34" s="8"/>
      <c r="I34" s="9"/>
      <c r="J34" s="9"/>
      <c r="K34" s="9"/>
      <c r="L34" s="9"/>
      <c r="M34" s="9"/>
      <c r="N34" s="9"/>
      <c r="O34" s="26" t="s">
        <v>98</v>
      </c>
      <c r="P34" s="52">
        <v>200000</v>
      </c>
      <c r="Q34" s="26"/>
      <c r="R34" s="26" t="s">
        <v>111</v>
      </c>
    </row>
    <row r="35" spans="1:19" ht="15.75">
      <c r="A35" s="62" t="s">
        <v>64</v>
      </c>
      <c r="B35" s="62"/>
      <c r="C35" s="62"/>
      <c r="D35" s="62"/>
      <c r="E35" s="62"/>
      <c r="F35" s="62"/>
      <c r="G35" s="62"/>
      <c r="H35" s="62"/>
      <c r="I35" s="62"/>
      <c r="J35" s="62"/>
      <c r="K35" s="62"/>
      <c r="L35" s="62"/>
      <c r="M35" s="62"/>
      <c r="N35" s="62"/>
      <c r="O35" s="62"/>
      <c r="P35" s="62"/>
      <c r="Q35" s="62"/>
      <c r="R35" s="62"/>
    </row>
    <row r="36" spans="1:19" s="4" customFormat="1" ht="15.75">
      <c r="A36" s="61" t="s">
        <v>65</v>
      </c>
      <c r="B36" s="61"/>
      <c r="C36" s="61"/>
      <c r="D36" s="61"/>
      <c r="E36" s="61"/>
      <c r="F36" s="61"/>
      <c r="G36" s="61"/>
      <c r="H36" s="61"/>
      <c r="I36" s="61"/>
      <c r="J36" s="61"/>
      <c r="K36" s="61"/>
      <c r="L36" s="61"/>
      <c r="M36" s="61"/>
      <c r="N36" s="61"/>
      <c r="O36" s="61"/>
      <c r="P36" s="61"/>
      <c r="Q36" s="61"/>
      <c r="R36" s="61"/>
      <c r="S36" s="30"/>
    </row>
    <row r="37" spans="1:19" ht="48.4" customHeight="1">
      <c r="A37" s="14" t="s">
        <v>66</v>
      </c>
      <c r="B37" s="16" t="s">
        <v>102</v>
      </c>
      <c r="C37" s="7"/>
      <c r="D37" s="7"/>
      <c r="E37" s="7"/>
      <c r="F37" s="7"/>
      <c r="G37" s="7"/>
      <c r="H37" s="7"/>
      <c r="I37" s="42"/>
      <c r="J37" s="8"/>
      <c r="K37" s="8"/>
      <c r="L37" s="8"/>
      <c r="M37" s="8"/>
      <c r="N37" s="8"/>
      <c r="O37" s="26" t="s">
        <v>67</v>
      </c>
      <c r="P37" s="52">
        <v>50000</v>
      </c>
      <c r="Q37" s="52">
        <v>50000</v>
      </c>
      <c r="R37" s="26" t="s">
        <v>68</v>
      </c>
    </row>
    <row r="38" spans="1:19" ht="15.75">
      <c r="A38" s="61" t="s">
        <v>69</v>
      </c>
      <c r="B38" s="61"/>
      <c r="C38" s="61"/>
      <c r="D38" s="61"/>
      <c r="E38" s="61"/>
      <c r="F38" s="61"/>
      <c r="G38" s="61"/>
      <c r="H38" s="61"/>
      <c r="I38" s="61"/>
      <c r="J38" s="61"/>
      <c r="K38" s="61"/>
      <c r="L38" s="61"/>
      <c r="M38" s="61"/>
      <c r="N38" s="61"/>
      <c r="O38" s="61"/>
      <c r="P38" s="61"/>
      <c r="Q38" s="61"/>
      <c r="R38" s="61"/>
    </row>
    <row r="39" spans="1:19" ht="51" customHeight="1">
      <c r="A39" s="14" t="s">
        <v>122</v>
      </c>
      <c r="B39" s="16" t="s">
        <v>103</v>
      </c>
      <c r="C39" s="7"/>
      <c r="D39" s="7"/>
      <c r="E39" s="7"/>
      <c r="F39" s="7"/>
      <c r="G39" s="8"/>
      <c r="H39" s="7"/>
      <c r="I39" s="7"/>
      <c r="J39" s="10"/>
      <c r="K39" s="7"/>
      <c r="L39" s="7"/>
      <c r="M39" s="7"/>
      <c r="N39" s="7"/>
      <c r="O39" s="34" t="s">
        <v>95</v>
      </c>
      <c r="P39" s="54">
        <v>10000</v>
      </c>
      <c r="Q39" s="34"/>
      <c r="R39" s="26" t="s">
        <v>28</v>
      </c>
    </row>
    <row r="40" spans="1:19" ht="15.75">
      <c r="A40" s="61" t="s">
        <v>70</v>
      </c>
      <c r="B40" s="61"/>
      <c r="C40" s="61"/>
      <c r="D40" s="61"/>
      <c r="E40" s="61"/>
      <c r="F40" s="61"/>
      <c r="G40" s="61"/>
      <c r="H40" s="61"/>
      <c r="I40" s="61"/>
      <c r="J40" s="61"/>
      <c r="K40" s="61"/>
      <c r="L40" s="61"/>
      <c r="M40" s="61"/>
      <c r="N40" s="61"/>
      <c r="O40" s="61"/>
      <c r="P40" s="61"/>
      <c r="Q40" s="61"/>
      <c r="R40" s="61"/>
    </row>
    <row r="41" spans="1:19" ht="64.900000000000006" customHeight="1">
      <c r="A41" s="14" t="s">
        <v>71</v>
      </c>
      <c r="B41" s="16" t="s">
        <v>104</v>
      </c>
      <c r="C41" s="10"/>
      <c r="D41" s="10"/>
      <c r="E41" s="10"/>
      <c r="F41" s="8"/>
      <c r="G41" s="8"/>
      <c r="H41" s="8"/>
      <c r="I41" s="8"/>
      <c r="J41" s="8"/>
      <c r="K41" s="8"/>
      <c r="L41" s="8"/>
      <c r="M41" s="8"/>
      <c r="N41" s="8"/>
      <c r="O41" s="26" t="s">
        <v>96</v>
      </c>
      <c r="P41" s="52">
        <v>30000</v>
      </c>
      <c r="Q41" s="26"/>
      <c r="R41" s="26" t="s">
        <v>106</v>
      </c>
    </row>
    <row r="42" spans="1:19" ht="15.75">
      <c r="A42" s="61" t="s">
        <v>72</v>
      </c>
      <c r="B42" s="61"/>
      <c r="C42" s="61"/>
      <c r="D42" s="61"/>
      <c r="E42" s="61"/>
      <c r="F42" s="61"/>
      <c r="G42" s="61"/>
      <c r="H42" s="61"/>
      <c r="I42" s="61"/>
      <c r="J42" s="61"/>
      <c r="K42" s="61"/>
      <c r="L42" s="61"/>
      <c r="M42" s="61"/>
      <c r="N42" s="61"/>
      <c r="O42" s="61"/>
      <c r="P42" s="61"/>
      <c r="Q42" s="61"/>
      <c r="R42" s="61"/>
    </row>
    <row r="43" spans="1:19" ht="25.5">
      <c r="A43" s="14" t="s">
        <v>127</v>
      </c>
      <c r="B43" s="16" t="s">
        <v>73</v>
      </c>
      <c r="C43" s="8"/>
      <c r="D43" s="8"/>
      <c r="E43" s="8"/>
      <c r="F43" s="8"/>
      <c r="G43" s="8"/>
      <c r="H43" s="8"/>
      <c r="I43" s="8"/>
      <c r="J43" s="8"/>
      <c r="K43" s="8"/>
      <c r="L43" s="8"/>
      <c r="M43" s="8"/>
      <c r="N43" s="8"/>
      <c r="O43" s="26" t="s">
        <v>74</v>
      </c>
      <c r="P43" s="52">
        <v>50000</v>
      </c>
      <c r="Q43" s="26"/>
      <c r="R43" s="26" t="s">
        <v>68</v>
      </c>
    </row>
    <row r="44" spans="1:19" ht="15.75">
      <c r="A44" s="61" t="s">
        <v>75</v>
      </c>
      <c r="B44" s="61"/>
      <c r="C44" s="61"/>
      <c r="D44" s="61"/>
      <c r="E44" s="61"/>
      <c r="F44" s="61"/>
      <c r="G44" s="61"/>
      <c r="H44" s="61"/>
      <c r="I44" s="61"/>
      <c r="J44" s="61"/>
      <c r="K44" s="61"/>
      <c r="L44" s="61"/>
      <c r="M44" s="61"/>
      <c r="N44" s="61"/>
      <c r="O44" s="61"/>
      <c r="P44" s="61"/>
      <c r="Q44" s="61"/>
      <c r="R44" s="61"/>
    </row>
    <row r="45" spans="1:19" ht="30">
      <c r="A45" s="14" t="s">
        <v>152</v>
      </c>
      <c r="B45" s="16" t="s">
        <v>153</v>
      </c>
      <c r="C45" s="8"/>
      <c r="D45" s="8"/>
      <c r="E45" s="8"/>
      <c r="F45" s="8"/>
      <c r="G45" s="8"/>
      <c r="H45" s="8"/>
      <c r="I45" s="10"/>
      <c r="J45" s="10"/>
      <c r="K45" s="10"/>
      <c r="L45" s="8"/>
      <c r="M45" s="8"/>
      <c r="N45" s="8"/>
      <c r="O45" s="26"/>
      <c r="P45" s="52">
        <v>10000</v>
      </c>
      <c r="Q45" s="26"/>
      <c r="R45" s="26" t="s">
        <v>154</v>
      </c>
    </row>
    <row r="46" spans="1:19" ht="30">
      <c r="A46" s="14" t="s">
        <v>151</v>
      </c>
      <c r="B46" s="16" t="s">
        <v>76</v>
      </c>
      <c r="C46" s="8"/>
      <c r="D46" s="8"/>
      <c r="E46" s="8"/>
      <c r="F46" s="8"/>
      <c r="G46" s="8"/>
      <c r="H46" s="8"/>
      <c r="I46" s="10"/>
      <c r="J46" s="10"/>
      <c r="K46" s="10"/>
      <c r="L46" s="8"/>
      <c r="M46" s="8"/>
      <c r="N46" s="8"/>
      <c r="O46" s="26" t="s">
        <v>77</v>
      </c>
      <c r="P46" s="52">
        <v>2000</v>
      </c>
      <c r="Q46" s="26"/>
      <c r="R46" s="26" t="s">
        <v>78</v>
      </c>
    </row>
    <row r="47" spans="1:19" ht="60">
      <c r="A47" s="14" t="s">
        <v>79</v>
      </c>
      <c r="B47" s="16" t="s">
        <v>105</v>
      </c>
      <c r="C47" s="9"/>
      <c r="D47" s="9"/>
      <c r="E47" s="9"/>
      <c r="F47" s="9"/>
      <c r="G47" s="9"/>
      <c r="H47" s="9"/>
      <c r="I47" s="10"/>
      <c r="J47" s="10"/>
      <c r="K47" s="10"/>
      <c r="L47" s="7"/>
      <c r="M47" s="7"/>
      <c r="N47" s="7"/>
      <c r="O47" s="34" t="s">
        <v>97</v>
      </c>
      <c r="P47" s="54">
        <v>20000</v>
      </c>
      <c r="Q47" s="34"/>
      <c r="R47" s="26" t="s">
        <v>50</v>
      </c>
    </row>
    <row r="48" spans="1:19" ht="30">
      <c r="A48" s="14" t="s">
        <v>129</v>
      </c>
      <c r="B48" s="16" t="s">
        <v>130</v>
      </c>
      <c r="C48" s="8"/>
      <c r="D48" s="8"/>
      <c r="E48" s="8"/>
      <c r="F48" s="8"/>
      <c r="G48" s="8"/>
      <c r="H48" s="8"/>
      <c r="I48" s="8"/>
      <c r="J48" s="8"/>
      <c r="K48" s="8"/>
      <c r="L48" s="8"/>
      <c r="M48" s="8"/>
      <c r="N48" s="8"/>
      <c r="O48" s="34"/>
      <c r="P48" s="54">
        <v>10000</v>
      </c>
      <c r="Q48" s="34"/>
      <c r="R48" s="26" t="s">
        <v>50</v>
      </c>
    </row>
    <row r="49" spans="1:18" ht="15.75">
      <c r="A49" s="14"/>
      <c r="B49" s="16"/>
      <c r="C49" s="8"/>
      <c r="D49" s="8"/>
      <c r="E49" s="8"/>
      <c r="F49" s="8"/>
      <c r="G49" s="8"/>
      <c r="H49" s="8"/>
      <c r="I49" s="8"/>
      <c r="J49" s="8"/>
      <c r="K49" s="8"/>
      <c r="L49" s="8"/>
      <c r="M49" s="8"/>
      <c r="N49" s="8"/>
      <c r="O49" s="26"/>
      <c r="P49" s="26"/>
      <c r="Q49" s="26"/>
      <c r="R49" s="26"/>
    </row>
    <row r="50" spans="1:18" ht="15.75">
      <c r="A50" s="62" t="s">
        <v>80</v>
      </c>
      <c r="B50" s="62"/>
      <c r="C50" s="62"/>
      <c r="D50" s="62"/>
      <c r="E50" s="62"/>
      <c r="F50" s="62"/>
      <c r="G50" s="62"/>
      <c r="H50" s="62"/>
      <c r="I50" s="62"/>
      <c r="J50" s="62"/>
      <c r="K50" s="62"/>
      <c r="L50" s="62"/>
      <c r="M50" s="62"/>
      <c r="N50" s="62"/>
      <c r="O50" s="62"/>
      <c r="P50" s="62"/>
      <c r="Q50" s="62"/>
      <c r="R50" s="62"/>
    </row>
    <row r="51" spans="1:18" ht="15.75">
      <c r="A51" s="61" t="s">
        <v>81</v>
      </c>
      <c r="B51" s="61"/>
      <c r="C51" s="61"/>
      <c r="D51" s="61"/>
      <c r="E51" s="61"/>
      <c r="F51" s="61"/>
      <c r="G51" s="61"/>
      <c r="H51" s="61"/>
      <c r="I51" s="61"/>
      <c r="J51" s="61"/>
      <c r="K51" s="61"/>
      <c r="L51" s="61"/>
      <c r="M51" s="61"/>
      <c r="N51" s="61"/>
      <c r="O51" s="61"/>
      <c r="P51" s="61"/>
      <c r="Q51" s="61"/>
      <c r="R51" s="61"/>
    </row>
    <row r="52" spans="1:18" ht="30">
      <c r="A52" s="14" t="s">
        <v>149</v>
      </c>
      <c r="B52" s="16" t="s">
        <v>82</v>
      </c>
      <c r="C52" s="7"/>
      <c r="D52" s="8"/>
      <c r="E52" s="7"/>
      <c r="F52" s="42"/>
      <c r="G52" s="42"/>
      <c r="H52" s="7"/>
      <c r="I52" s="42"/>
      <c r="J52" s="7"/>
      <c r="K52" s="7"/>
      <c r="L52" s="7"/>
      <c r="M52" s="7"/>
      <c r="N52" s="7"/>
      <c r="O52" s="26" t="s">
        <v>150</v>
      </c>
      <c r="P52" s="52">
        <v>10000</v>
      </c>
      <c r="Q52" s="52">
        <v>50000</v>
      </c>
      <c r="R52" s="26" t="s">
        <v>78</v>
      </c>
    </row>
    <row r="53" spans="1:18" ht="30">
      <c r="A53" s="14" t="s">
        <v>148</v>
      </c>
      <c r="B53" s="16" t="s">
        <v>82</v>
      </c>
      <c r="C53" s="7"/>
      <c r="D53" s="7"/>
      <c r="E53" s="8"/>
      <c r="F53" s="42"/>
      <c r="G53" s="42"/>
      <c r="H53" s="7"/>
      <c r="I53" s="42"/>
      <c r="J53" s="7"/>
      <c r="K53" s="7"/>
      <c r="L53" s="7"/>
      <c r="M53" s="7"/>
      <c r="N53" s="7"/>
      <c r="O53" s="26" t="s">
        <v>147</v>
      </c>
      <c r="P53" s="26"/>
      <c r="Q53" s="26"/>
      <c r="R53" s="26" t="s">
        <v>78</v>
      </c>
    </row>
    <row r="54" spans="1:18" ht="30">
      <c r="A54" s="14" t="s">
        <v>83</v>
      </c>
      <c r="B54" s="16" t="s">
        <v>84</v>
      </c>
      <c r="C54" s="7"/>
      <c r="D54" s="7"/>
      <c r="E54" s="7"/>
      <c r="F54" s="7"/>
      <c r="G54" s="7"/>
      <c r="H54" s="7"/>
      <c r="I54" s="7"/>
      <c r="J54" s="8"/>
      <c r="K54" s="7"/>
      <c r="L54" s="7"/>
      <c r="M54" s="7"/>
      <c r="N54" s="8"/>
      <c r="O54" s="26" t="s">
        <v>85</v>
      </c>
      <c r="P54" s="26"/>
      <c r="Q54" s="26"/>
      <c r="R54" s="26" t="s">
        <v>78</v>
      </c>
    </row>
    <row r="55" spans="1:18" ht="15.75">
      <c r="A55" s="61" t="s">
        <v>86</v>
      </c>
      <c r="B55" s="61"/>
      <c r="C55" s="61"/>
      <c r="D55" s="61"/>
      <c r="E55" s="61"/>
      <c r="F55" s="61"/>
      <c r="G55" s="61"/>
      <c r="H55" s="61"/>
      <c r="I55" s="61"/>
      <c r="J55" s="61"/>
      <c r="K55" s="61"/>
      <c r="L55" s="61"/>
      <c r="M55" s="61"/>
      <c r="N55" s="61"/>
      <c r="O55" s="61"/>
      <c r="P55" s="61"/>
      <c r="Q55" s="61"/>
      <c r="R55" s="61"/>
    </row>
    <row r="56" spans="1:18" ht="30">
      <c r="A56" s="16" t="s">
        <v>123</v>
      </c>
      <c r="B56" s="16" t="s">
        <v>124</v>
      </c>
      <c r="C56" s="7"/>
      <c r="D56" s="42"/>
      <c r="E56" s="9"/>
      <c r="F56" s="7"/>
      <c r="G56" s="7"/>
      <c r="H56" s="7"/>
      <c r="I56" s="8"/>
      <c r="J56" s="9"/>
      <c r="K56" s="7"/>
      <c r="L56" s="7"/>
      <c r="M56" s="7"/>
      <c r="N56" s="7"/>
      <c r="O56" s="26" t="s">
        <v>87</v>
      </c>
      <c r="P56" s="26"/>
      <c r="Q56" s="26"/>
      <c r="R56" s="26" t="s">
        <v>78</v>
      </c>
    </row>
    <row r="57" spans="1:18" ht="15.75">
      <c r="A57" s="61" t="s">
        <v>88</v>
      </c>
      <c r="B57" s="61"/>
      <c r="C57" s="61"/>
      <c r="D57" s="61"/>
      <c r="E57" s="61"/>
      <c r="F57" s="61"/>
      <c r="G57" s="61"/>
      <c r="H57" s="61"/>
      <c r="I57" s="61"/>
      <c r="J57" s="61"/>
      <c r="K57" s="61"/>
      <c r="L57" s="61"/>
      <c r="M57" s="61"/>
      <c r="N57" s="61"/>
      <c r="O57" s="61"/>
      <c r="P57" s="61"/>
      <c r="Q57" s="61"/>
      <c r="R57" s="61"/>
    </row>
    <row r="58" spans="1:18" ht="43.5" customHeight="1">
      <c r="A58" s="16" t="s">
        <v>89</v>
      </c>
      <c r="B58" s="16" t="s">
        <v>146</v>
      </c>
      <c r="C58" s="7"/>
      <c r="D58" s="8"/>
      <c r="E58" s="7"/>
      <c r="F58" s="9"/>
      <c r="G58" s="9"/>
      <c r="H58" s="9"/>
      <c r="I58" s="8"/>
      <c r="J58" s="7"/>
      <c r="K58" s="7"/>
      <c r="L58" s="7"/>
      <c r="M58" s="7"/>
      <c r="N58" s="7"/>
      <c r="O58" s="26" t="s">
        <v>90</v>
      </c>
      <c r="P58" s="26"/>
      <c r="Q58" s="26"/>
      <c r="R58" s="26" t="s">
        <v>78</v>
      </c>
    </row>
    <row r="59" spans="1:18" ht="15.75">
      <c r="A59" s="61" t="s">
        <v>91</v>
      </c>
      <c r="B59" s="61"/>
      <c r="C59" s="61"/>
      <c r="D59" s="61"/>
      <c r="E59" s="61"/>
      <c r="F59" s="61"/>
      <c r="G59" s="61"/>
      <c r="H59" s="61"/>
      <c r="I59" s="61"/>
      <c r="J59" s="61"/>
      <c r="K59" s="61"/>
      <c r="L59" s="61"/>
      <c r="M59" s="61"/>
      <c r="N59" s="61"/>
      <c r="O59" s="61"/>
      <c r="P59" s="61"/>
      <c r="Q59" s="61"/>
      <c r="R59" s="61"/>
    </row>
    <row r="60" spans="1:18" ht="30">
      <c r="A60" s="14" t="s">
        <v>92</v>
      </c>
      <c r="B60" s="16" t="s">
        <v>145</v>
      </c>
      <c r="C60" s="8"/>
      <c r="D60" s="7"/>
      <c r="E60" s="7"/>
      <c r="F60" s="7"/>
      <c r="G60" s="7"/>
      <c r="H60" s="7"/>
      <c r="I60" s="7"/>
      <c r="J60" s="7"/>
      <c r="K60" s="7"/>
      <c r="L60" s="7"/>
      <c r="M60" s="7"/>
      <c r="N60" s="7"/>
      <c r="O60" s="26" t="s">
        <v>93</v>
      </c>
      <c r="P60" s="26"/>
      <c r="Q60" s="26"/>
      <c r="R60" s="26" t="s">
        <v>78</v>
      </c>
    </row>
    <row r="61" spans="1:18">
      <c r="B61" s="57" t="s">
        <v>160</v>
      </c>
      <c r="C61" s="55"/>
      <c r="D61" s="55"/>
      <c r="E61" s="55"/>
      <c r="F61" s="55"/>
      <c r="G61" s="55"/>
      <c r="H61" s="55"/>
      <c r="I61" s="55"/>
      <c r="J61" s="55"/>
      <c r="K61" s="55"/>
      <c r="L61" s="55"/>
      <c r="M61" s="55"/>
      <c r="N61" s="55"/>
      <c r="O61" s="56"/>
      <c r="P61" s="58">
        <f>SUM(P10:P60)</f>
        <v>1404000</v>
      </c>
      <c r="Q61" s="58">
        <f>SUM(Q10:Q60)</f>
        <v>950000</v>
      </c>
      <c r="R61" s="56"/>
    </row>
    <row r="62" spans="1:18" ht="45">
      <c r="A62" s="38"/>
      <c r="B62" s="60" t="s">
        <v>161</v>
      </c>
      <c r="P62" s="59">
        <f>P61-Q61</f>
        <v>454000</v>
      </c>
      <c r="R62" s="37"/>
    </row>
    <row r="63" spans="1:18">
      <c r="A63" s="39"/>
    </row>
    <row r="64" spans="1:18">
      <c r="R64" s="36"/>
    </row>
  </sheetData>
  <mergeCells count="37">
    <mergeCell ref="A6:A7"/>
    <mergeCell ref="D1:R1"/>
    <mergeCell ref="D2:E2"/>
    <mergeCell ref="D4:E4"/>
    <mergeCell ref="C5:R5"/>
    <mergeCell ref="C6:E6"/>
    <mergeCell ref="F6:H6"/>
    <mergeCell ref="I6:K6"/>
    <mergeCell ref="L6:N6"/>
    <mergeCell ref="R6:R7"/>
    <mergeCell ref="B6:B7"/>
    <mergeCell ref="O6:O7"/>
    <mergeCell ref="P6:P7"/>
    <mergeCell ref="Q6:Q7"/>
    <mergeCell ref="A8:R8"/>
    <mergeCell ref="A9:R9"/>
    <mergeCell ref="A42:R42"/>
    <mergeCell ref="A26:R26"/>
    <mergeCell ref="A28:R28"/>
    <mergeCell ref="A31:R31"/>
    <mergeCell ref="A35:R35"/>
    <mergeCell ref="A36:R36"/>
    <mergeCell ref="A38:R38"/>
    <mergeCell ref="A40:R40"/>
    <mergeCell ref="A25:R25"/>
    <mergeCell ref="A11:R11"/>
    <mergeCell ref="A16:R16"/>
    <mergeCell ref="A17:R17"/>
    <mergeCell ref="A20:R20"/>
    <mergeCell ref="A22:R22"/>
    <mergeCell ref="A13:R13"/>
    <mergeCell ref="A55:R55"/>
    <mergeCell ref="A57:R57"/>
    <mergeCell ref="A59:R59"/>
    <mergeCell ref="A44:R44"/>
    <mergeCell ref="A50:R50"/>
    <mergeCell ref="A51:R51"/>
  </mergeCells>
  <printOptions horizontalCentered="1"/>
  <pageMargins left="0.11811023622047245" right="0.11811023622047245" top="0.11811023622047245" bottom="0.11811023622047245" header="0.31496062992125984" footer="0.31496062992125984"/>
  <pageSetup scale="58" fitToWidth="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5"/>
  <sheetViews>
    <sheetView workbookViewId="0">
      <selection activeCell="D15" sqref="D15"/>
    </sheetView>
  </sheetViews>
  <sheetFormatPr defaultRowHeight="15"/>
  <cols>
    <col min="1" max="1" width="9.5703125" bestFit="1" customWidth="1"/>
  </cols>
  <sheetData>
    <row r="2" spans="1:4">
      <c r="B2" t="s">
        <v>113</v>
      </c>
      <c r="C2" t="s">
        <v>114</v>
      </c>
      <c r="D2" t="s">
        <v>115</v>
      </c>
    </row>
    <row r="3" spans="1:4">
      <c r="B3">
        <v>100</v>
      </c>
      <c r="C3">
        <v>400</v>
      </c>
      <c r="D3">
        <f>B3*C3</f>
        <v>40000</v>
      </c>
    </row>
    <row r="4" spans="1:4">
      <c r="B4">
        <v>50</v>
      </c>
      <c r="C4">
        <v>800</v>
      </c>
      <c r="D4">
        <f>B4*C4</f>
        <v>40000</v>
      </c>
    </row>
    <row r="5" spans="1:4">
      <c r="B5">
        <v>25</v>
      </c>
      <c r="C5">
        <f>150*5</f>
        <v>750</v>
      </c>
      <c r="D5">
        <f>B5*C5</f>
        <v>18750</v>
      </c>
    </row>
    <row r="6" spans="1:4">
      <c r="B6">
        <v>15</v>
      </c>
      <c r="C6">
        <f>150*3</f>
        <v>450</v>
      </c>
      <c r="D6">
        <f>B6*C6</f>
        <v>6750</v>
      </c>
    </row>
    <row r="7" spans="1:4">
      <c r="D7">
        <v>10000</v>
      </c>
    </row>
    <row r="8" spans="1:4">
      <c r="D8">
        <f>SUM(D5:D7)</f>
        <v>35500</v>
      </c>
    </row>
    <row r="12" spans="1:4">
      <c r="A12" t="s">
        <v>116</v>
      </c>
      <c r="B12">
        <v>5</v>
      </c>
      <c r="C12">
        <v>150</v>
      </c>
      <c r="D12">
        <f>B12*C12</f>
        <v>750</v>
      </c>
    </row>
    <row r="13" spans="1:4">
      <c r="A13" t="s">
        <v>117</v>
      </c>
      <c r="B13">
        <v>5</v>
      </c>
      <c r="C13">
        <v>200</v>
      </c>
      <c r="D13">
        <f>B13*C13</f>
        <v>1000</v>
      </c>
    </row>
    <row r="14" spans="1:4">
      <c r="A14" t="s">
        <v>118</v>
      </c>
      <c r="D14">
        <v>2000</v>
      </c>
    </row>
    <row r="15" spans="1:4">
      <c r="D15">
        <f>SUM(D12:D14)</f>
        <v>3750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3" ma:contentTypeDescription="Create a new document." ma:contentTypeScope="" ma:versionID="4a9afb524099455042e365180ef4dcef">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a028a6d9c35a412546fa5634681fc38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958222-9087-46DA-9C6F-80F317F84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A2A2E1-9A66-45FB-818A-471A78F1A63D}">
  <ds:schemaRefs>
    <ds:schemaRef ds:uri="http://purl.org/dc/terms/"/>
    <ds:schemaRef ds:uri="http://schemas.microsoft.com/office/2006/documentManagement/types"/>
    <ds:schemaRef ds:uri="http://www.w3.org/XML/1998/namespace"/>
    <ds:schemaRef ds:uri="aeaaafad-0aeb-47f1-beb2-3e40a0446ae1"/>
    <ds:schemaRef ds:uri="http://schemas.microsoft.com/office/2006/metadata/properties"/>
    <ds:schemaRef ds:uri="794cbd40-fc6d-4c0a-9217-0f6cd4b26116"/>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FD6C6B7A-07D8-4804-9210-BC5B1D5997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ANDAM</dc:creator>
  <cp:keywords/>
  <dc:description/>
  <cp:lastModifiedBy>user</cp:lastModifiedBy>
  <cp:revision/>
  <dcterms:created xsi:type="dcterms:W3CDTF">2020-10-26T16:13:00Z</dcterms:created>
  <dcterms:modified xsi:type="dcterms:W3CDTF">2022-04-01T13:00:49Z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y fmtid="{D5CDD505-2E9C-101B-9397-08002B2CF9AE}" pid="3" name="KSOProductBuildVer">
    <vt:lpwstr>1033-11.2.0.9747</vt:lpwstr>
  </property>
</Properties>
</file>